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95" windowWidth="11580" windowHeight="42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<sst xmlns="http://schemas.openxmlformats.org/spreadsheetml/2006/main" count="156" uniqueCount="111">
  <si>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</si>
  <si>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</si>
  <si>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</si>
  <si>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</si>
  <si>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</si>
  <si>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</si>
  <si>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</si>
  <si>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</si>
  <si>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</si>
  <si>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</si>
  <si>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</si>
  <si>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</si>
  <si>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</si>
  <si>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</si>
  <si>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</si>
  <si>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</si>
  <si>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</si>
  <si>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</si>
  <si>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</si>
  <si>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</si>
  <si>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</si>
  <si>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</si>
  <si>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</si>
  <si>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</si>
  <si>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</si>
  <si>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</si>
  <si>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</si>
  <si>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</si>
  <si>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</si>
  <si>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</si>
  <si>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</si>
  <si>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</si>
  <si>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</si>
  <si>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</si>
  <si>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</si>
  <si>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</si>
  <si>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</si>
  <si>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</si>
  <si>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</si>
  <si>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</si>
  <si>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</si>
  <si>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</si>
  <si>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</si>
  <si>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</si>
  <si>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</si>
  <si>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</si>
  <si>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</si>
  <si>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</si>
  <si>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</si>
  <si>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</si>
  <si>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</si>
  <si>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</si>
  <si>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</si>
  <si>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</si>
  <si>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</si>
  <si>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</si>
  <si>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</si>
  <si>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</si>
  <si>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</si>
  <si>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</si>
  <si>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</si>
  <si>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</si>
  <si>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</si>
  <si>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</si>
  <si>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</si>
  <si>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</si>
  <si>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</si>
  <si>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</si>
  <si>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</si>
  <si>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</si>
  <si>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</si>
  <si>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</si>
  <si>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</si>
  <si>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</si>
  <si>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</si>
  <si>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</si>
  <si>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</si>
  <si>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</si>
  <si>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</si>
  <si>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</si>
  <si>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</si>
  <si>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</si>
  <si>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</si>
  <si>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</si>
  <si>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</si>
  <si>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</si>
  <si>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</si>
  <si>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</si>
  <si>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</si>
  <si>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</si>
  <si>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</si>
  <si>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</si>
  <si>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</si>
  <si>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</si>
  <si>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</si>
  <si>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</si>
  <si>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</si>
  <si>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</si>
  <si>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</si>
  <si>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</si>
  <si>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</si>
  <si>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</si>
  <si>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</si>
  <si>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</si>
  <si>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</si>
  <si>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</si>
  <si>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</si>
  <si>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</si>
  <si>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</si>
  <si>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</si>
  <si>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23.07.2014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</si>
</sst>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23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b/>
      <sz val="24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b/>
      <sz val="23.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b/>
      <sz val="23.75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9.7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22509.600000000006</c:v>
                </c:pt>
                <c:pt idx="1">
                  <c:v>19014.699999999997</c:v>
                </c:pt>
                <c:pt idx="2">
                  <c:v>1038.2</c:v>
                </c:pt>
                <c:pt idx="3">
                  <c:v>2456.700000000009</c:v>
                </c:pt>
              </c:numCache>
            </c:numRef>
          </c:val>
          <c:shape val="box"/>
        </c:ser>
        <c:shape val="box"/>
        <c:axId val="4871543"/>
        <c:axId val="43843888"/>
      </c:bar3D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162365.1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9111.100000000002</c:v>
                </c:pt>
                <c:pt idx="4">
                  <c:v>18940.6</c:v>
                </c:pt>
                <c:pt idx="5">
                  <c:v>181.4</c:v>
                </c:pt>
                <c:pt idx="6">
                  <c:v>555.1000000000109</c:v>
                </c:pt>
              </c:numCache>
            </c:numRef>
          </c:val>
          <c:shape val="box"/>
        </c:ser>
        <c:shape val="box"/>
        <c:axId val="59050673"/>
        <c:axId val="61694010"/>
      </c:bar3D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96695.90000000001</c:v>
                </c:pt>
                <c:pt idx="1">
                  <c:v>77858.69999999998</c:v>
                </c:pt>
                <c:pt idx="2">
                  <c:v>1975.9999999999995</c:v>
                </c:pt>
                <c:pt idx="3">
                  <c:v>1349.5</c:v>
                </c:pt>
                <c:pt idx="4">
                  <c:v>8374.199999999999</c:v>
                </c:pt>
                <c:pt idx="5">
                  <c:v>719.5</c:v>
                </c:pt>
                <c:pt idx="6">
                  <c:v>6418.000000000027</c:v>
                </c:pt>
              </c:numCache>
            </c:numRef>
          </c:val>
          <c:shape val="box"/>
        </c:ser>
        <c:shape val="box"/>
        <c:axId val="18375179"/>
        <c:axId val="31158884"/>
      </c:bar3D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21512.299999999992</c:v>
                </c:pt>
                <c:pt idx="1">
                  <c:v>16811.899999999998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3810.199999999994</c:v>
                </c:pt>
              </c:numCache>
            </c:numRef>
          </c:val>
          <c:shape val="box"/>
        </c:ser>
        <c:shape val="box"/>
        <c:axId val="11994501"/>
        <c:axId val="40841646"/>
      </c:bar3D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6116.2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224.69999999999993</c:v>
                </c:pt>
                <c:pt idx="5">
                  <c:v>1766.0000000000005</c:v>
                </c:pt>
              </c:numCache>
            </c:numRef>
          </c:val>
          <c:shape val="box"/>
        </c:ser>
        <c:shape val="box"/>
        <c:axId val="32030495"/>
        <c:axId val="19839000"/>
      </c:bar3D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39000"/>
        <c:crosses val="autoZero"/>
        <c:auto val="1"/>
        <c:lblOffset val="100"/>
        <c:tickLblSkip val="2"/>
        <c:noMultiLvlLbl val="0"/>
      </c:catAx>
      <c:valAx>
        <c:axId val="19839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1701.4</c:v>
                </c:pt>
                <c:pt idx="1">
                  <c:v>1170.7</c:v>
                </c:pt>
                <c:pt idx="2">
                  <c:v>82</c:v>
                </c:pt>
                <c:pt idx="3">
                  <c:v>126.3</c:v>
                </c:pt>
                <c:pt idx="4">
                  <c:v>238</c:v>
                </c:pt>
                <c:pt idx="5">
                  <c:v>84.40000000000003</c:v>
                </c:pt>
              </c:numCache>
            </c:numRef>
          </c:val>
          <c:shape val="box"/>
        </c:ser>
        <c:shape val="box"/>
        <c:axId val="44333273"/>
        <c:axId val="63455138"/>
      </c:bar3D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3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17868.400000000005</c:v>
                </c:pt>
              </c:numCache>
            </c:numRef>
          </c:val>
          <c:shape val="box"/>
        </c:ser>
        <c:shape val="box"/>
        <c:axId val="34225331"/>
        <c:axId val="39592524"/>
      </c:bar3D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162365.1</c:v>
                </c:pt>
                <c:pt idx="1">
                  <c:v>96695.90000000001</c:v>
                </c:pt>
                <c:pt idx="2">
                  <c:v>21512.299999999992</c:v>
                </c:pt>
                <c:pt idx="3">
                  <c:v>6116.2</c:v>
                </c:pt>
                <c:pt idx="4">
                  <c:v>1701.4</c:v>
                </c:pt>
                <c:pt idx="5">
                  <c:v>22509.600000000006</c:v>
                </c:pt>
                <c:pt idx="6">
                  <c:v>17868.400000000005</c:v>
                </c:pt>
              </c:numCache>
            </c:numRef>
          </c:val>
          <c:shape val="box"/>
        </c:ser>
        <c:shape val="box"/>
        <c:axId val="20788397"/>
        <c:axId val="52877846"/>
      </c:bar3D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255560.99999999997</c:v>
                </c:pt>
                <c:pt idx="1">
                  <c:v>29867.399999999998</c:v>
                </c:pt>
                <c:pt idx="2">
                  <c:v>10654.600000000002</c:v>
                </c:pt>
                <c:pt idx="3">
                  <c:v>4102.200000000001</c:v>
                </c:pt>
                <c:pt idx="4">
                  <c:v>1986.7999999999995</c:v>
                </c:pt>
                <c:pt idx="5">
                  <c:v>39719.40000000011</c:v>
                </c:pt>
              </c:numCache>
            </c:numRef>
          </c:val>
          <c:shape val="box"/>
        </c:ser>
        <c:shape val="box"/>
        <c:axId val="6138567"/>
        <c:axId val="55247104"/>
      </c:bar3D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</f>
        <v>169175.60000000003</v>
      </c>
      <c r="E6" s="3">
        <f>D6/D134*100</f>
        <v>46.68502326033192</v>
      </c>
      <c r="F6" s="3">
        <f>D6/B6*100</f>
        <v>95.97499297953999</v>
      </c>
      <c r="G6" s="3">
        <f aca="true" t="shared" si="0" ref="G6:G41">D6/C6*100</f>
        <v>61.66230861698321</v>
      </c>
      <c r="H6" s="3">
        <f>B6-D6</f>
        <v>7094.899999999965</v>
      </c>
      <c r="I6" s="3">
        <f aca="true" t="shared" si="1" ref="I6:I41">C6-D6</f>
        <v>105182.59999999998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</f>
        <v>137978.69999999998</v>
      </c>
      <c r="E7" s="1">
        <f>D7/D6*100</f>
        <v>81.55945656465823</v>
      </c>
      <c r="F7" s="1">
        <f>D7/B7*100</f>
        <v>96.14101465331632</v>
      </c>
      <c r="G7" s="1">
        <f t="shared" si="0"/>
        <v>64.1149172441385</v>
      </c>
      <c r="H7" s="1">
        <f>B7-D7</f>
        <v>5538.3000000000175</v>
      </c>
      <c r="I7" s="1">
        <f t="shared" si="1"/>
        <v>77226.60000000003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0.006915890944084134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</f>
        <v>9559.200000000003</v>
      </c>
      <c r="E9" s="1">
        <f>D9/D6*100</f>
        <v>5.650460231853766</v>
      </c>
      <c r="F9" s="1">
        <f aca="true" t="shared" si="3" ref="F9:F39">D9/B9*100</f>
        <v>96.77556516193043</v>
      </c>
      <c r="G9" s="1">
        <f t="shared" si="0"/>
        <v>55.889661301355865</v>
      </c>
      <c r="H9" s="1">
        <f t="shared" si="2"/>
        <v>318.4999999999982</v>
      </c>
      <c r="I9" s="1">
        <f t="shared" si="1"/>
        <v>7544.499999999998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1.1+76.7+36.7+34.9+18.5+42.2+88.1+82.5+80.9+400.1+1837.5+2957.3+365.3+150+4041.5+622.1+388.9+504.4+104+339.4+307.4+873.2+298.8+1030.7+5.1+301.4+159+4.7+44.9+145.5+1389.2+0.1+286.8+29.7+169.8+150+335.9+471.6+518+146.5+100.2+1758.9+8.6+0.7+21.2</f>
        <v>20730</v>
      </c>
      <c r="E10" s="1">
        <f>D10/D6*100</f>
        <v>12.253540108620863</v>
      </c>
      <c r="F10" s="1">
        <f t="shared" si="3"/>
        <v>97.50246931000423</v>
      </c>
      <c r="G10" s="1">
        <f t="shared" si="0"/>
        <v>52.55352321557593</v>
      </c>
      <c r="H10" s="1">
        <f t="shared" si="2"/>
        <v>531</v>
      </c>
      <c r="I10" s="1">
        <f t="shared" si="1"/>
        <v>18715.5</v>
      </c>
    </row>
    <row r="11" spans="1:9" ht="18">
      <c r="A11" s="31" t="s">
        <v>15</v>
      </c>
      <c r="B11" s="52">
        <f>234.5-0.5</f>
        <v>234</v>
      </c>
      <c r="C11" s="53">
        <v>281.8</v>
      </c>
      <c r="D11" s="54">
        <f>4+4+12.7+4+4+14.5+4+115.8+4+14.4</f>
        <v>181.4</v>
      </c>
      <c r="E11" s="1">
        <f>D11/D6*100</f>
        <v>0.1072258647228087</v>
      </c>
      <c r="F11" s="1">
        <f t="shared" si="3"/>
        <v>77.52136752136752</v>
      </c>
      <c r="G11" s="1">
        <f t="shared" si="0"/>
        <v>64.37189496096522</v>
      </c>
      <c r="H11" s="1">
        <f t="shared" si="2"/>
        <v>52.599999999999994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1358.3999999999978</v>
      </c>
      <c r="C12" s="53">
        <f>C6-C7-C8-C9-C10-C11</f>
        <v>2277.299999999991</v>
      </c>
      <c r="D12" s="53">
        <f>D6-D7-D8-D9-D10-D11</f>
        <v>714.600000000051</v>
      </c>
      <c r="E12" s="1">
        <f>D12/D6*100</f>
        <v>0.4224013392002457</v>
      </c>
      <c r="F12" s="1">
        <f t="shared" si="3"/>
        <v>52.60600706714165</v>
      </c>
      <c r="G12" s="1">
        <f t="shared" si="0"/>
        <v>31.379264918985367</v>
      </c>
      <c r="H12" s="1">
        <f t="shared" si="2"/>
        <v>643.7999999999469</v>
      </c>
      <c r="I12" s="1">
        <f t="shared" si="1"/>
        <v>1562.6999999999402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</f>
        <v>105863.50000000001</v>
      </c>
      <c r="E17" s="3">
        <f>D17/D134*100</f>
        <v>29.21366887376281</v>
      </c>
      <c r="F17" s="3">
        <f>D17/B17*100</f>
        <v>87.23664444208218</v>
      </c>
      <c r="G17" s="3">
        <f t="shared" si="0"/>
        <v>59.55159458101782</v>
      </c>
      <c r="H17" s="3">
        <f>B17-D17</f>
        <v>15488.599999999991</v>
      </c>
      <c r="I17" s="3">
        <f t="shared" si="1"/>
        <v>71904.2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</f>
        <v>84507.29999999999</v>
      </c>
      <c r="E18" s="1">
        <f>D18/D17*100</f>
        <v>79.82666358093202</v>
      </c>
      <c r="F18" s="1">
        <f t="shared" si="3"/>
        <v>89.61547149042575</v>
      </c>
      <c r="G18" s="1">
        <f t="shared" si="0"/>
        <v>63.34713856832841</v>
      </c>
      <c r="H18" s="1">
        <f t="shared" si="2"/>
        <v>9792.600000000006</v>
      </c>
      <c r="I18" s="1">
        <f t="shared" si="1"/>
        <v>48896.20000000001</v>
      </c>
    </row>
    <row r="19" spans="1:9" ht="18">
      <c r="A19" s="31" t="s">
        <v>2</v>
      </c>
      <c r="B19" s="52">
        <f>4725.5-120</f>
        <v>4605.5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15+99.7+173.8+0.6+107.5+22.1+0.5+193.8+202.2+7.6+0.9+0.4+198.3+0.9+0.9+95.5+0.1+279.3+38.4+83.3+46.9+46.6+4.1+6.6+39.1+95.6+92.1+24.2+50.1-0.1+50+365.7+1.1+48.1</f>
        <v>2390.899999999999</v>
      </c>
      <c r="E19" s="1">
        <f>D19/D17*100</f>
        <v>2.2584743561284095</v>
      </c>
      <c r="F19" s="1">
        <f t="shared" si="3"/>
        <v>51.91401585061338</v>
      </c>
      <c r="G19" s="1">
        <f t="shared" si="0"/>
        <v>30.57964341442201</v>
      </c>
      <c r="H19" s="1">
        <f t="shared" si="2"/>
        <v>2214.600000000001</v>
      </c>
      <c r="I19" s="1">
        <f t="shared" si="1"/>
        <v>5427.700000000001</v>
      </c>
    </row>
    <row r="20" spans="1:9" ht="18">
      <c r="A20" s="31" t="s">
        <v>1</v>
      </c>
      <c r="B20" s="52">
        <f>1580+296.3</f>
        <v>1876.3</v>
      </c>
      <c r="C20" s="53">
        <v>2836.6</v>
      </c>
      <c r="D20" s="54">
        <f>50.7+162.6+43.4+2.3+47.2+1.8+59.1-0.1+62.8+64.5+13.9+16.6+5.7+70.4+205+17+53.6+0.4+52.9+123.3+33.6+13.4+33.2+48.5+167.7+45.5+44.4</f>
        <v>1439.4</v>
      </c>
      <c r="E20" s="1">
        <f>D20/D17*100</f>
        <v>1.3596754310975927</v>
      </c>
      <c r="F20" s="1">
        <f t="shared" si="3"/>
        <v>76.71481106432874</v>
      </c>
      <c r="G20" s="1">
        <f t="shared" si="0"/>
        <v>50.7438482690545</v>
      </c>
      <c r="H20" s="1">
        <f t="shared" si="2"/>
        <v>436.89999999999986</v>
      </c>
      <c r="I20" s="1">
        <f t="shared" si="1"/>
        <v>1397.1999999999998</v>
      </c>
    </row>
    <row r="21" spans="1:9" ht="18">
      <c r="A21" s="31" t="s">
        <v>0</v>
      </c>
      <c r="B21" s="52">
        <f>10671.5-2.7-86.6</f>
        <v>10582.199999999999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</f>
        <v>9635.599999999999</v>
      </c>
      <c r="E21" s="1">
        <f>D21/D17*100</f>
        <v>9.101909534447659</v>
      </c>
      <c r="F21" s="1">
        <f t="shared" si="3"/>
        <v>91.05479011925685</v>
      </c>
      <c r="G21" s="1">
        <f t="shared" si="0"/>
        <v>49.7871197089947</v>
      </c>
      <c r="H21" s="1">
        <f t="shared" si="2"/>
        <v>946.6000000000004</v>
      </c>
      <c r="I21" s="1">
        <f t="shared" si="1"/>
        <v>9718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0.7817614191860272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9130.800000000014</v>
      </c>
      <c r="C23" s="53">
        <f>C17-C18-C19-C20-C21-C22</f>
        <v>12966.900000000016</v>
      </c>
      <c r="D23" s="53">
        <f>D17-D18-D19-D20-D21-D22</f>
        <v>7062.700000000028</v>
      </c>
      <c r="E23" s="1">
        <f>D23/D17*100</f>
        <v>6.671515678208284</v>
      </c>
      <c r="F23" s="1">
        <f t="shared" si="3"/>
        <v>77.3502869409035</v>
      </c>
      <c r="G23" s="1">
        <f t="shared" si="0"/>
        <v>54.46714326477431</v>
      </c>
      <c r="H23" s="1">
        <f t="shared" si="2"/>
        <v>2068.099999999986</v>
      </c>
      <c r="I23" s="1">
        <f t="shared" si="1"/>
        <v>5904.199999999988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</f>
        <v>22190.09999999999</v>
      </c>
      <c r="E31" s="3">
        <f>D31/D134*100</f>
        <v>6.123491417492184</v>
      </c>
      <c r="F31" s="3">
        <f>D31/B31*100</f>
        <v>91.6253411676294</v>
      </c>
      <c r="G31" s="3">
        <f t="shared" si="0"/>
        <v>59.13291655341123</v>
      </c>
      <c r="H31" s="3">
        <f aca="true" t="shared" si="4" ref="H31:H41">B31-D31</f>
        <v>2028.200000000008</v>
      </c>
      <c r="I31" s="3">
        <f t="shared" si="1"/>
        <v>15335.700000000012</v>
      </c>
    </row>
    <row r="32" spans="1:9" ht="18">
      <c r="A32" s="31" t="s">
        <v>3</v>
      </c>
      <c r="B32" s="52">
        <f>18290.6+2.4</f>
        <v>18293</v>
      </c>
      <c r="C32" s="53">
        <f>28976.1-761.1</f>
        <v>28215</v>
      </c>
      <c r="D32" s="54">
        <f>1119.5+1121.1+1039.4+104.2+1079.5+1133.4+1048+1163.9+1081.6+1130.3+1238-0.1+13.4+4.1+3118.3+55.1+2433-70.8+488</f>
        <v>17299.899999999998</v>
      </c>
      <c r="E32" s="1">
        <f>D32/D31*100</f>
        <v>77.96224442431536</v>
      </c>
      <c r="F32" s="1">
        <f t="shared" si="3"/>
        <v>94.57114743344448</v>
      </c>
      <c r="G32" s="1">
        <f t="shared" si="0"/>
        <v>61.31454899875952</v>
      </c>
      <c r="H32" s="1">
        <f t="shared" si="4"/>
        <v>993.1000000000022</v>
      </c>
      <c r="I32" s="1">
        <f t="shared" si="1"/>
        <v>10915.100000000002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902-2.4</f>
        <v>899.6</v>
      </c>
      <c r="C34" s="53">
        <f>1732.8+0.4</f>
        <v>1733.2</v>
      </c>
      <c r="D34" s="54">
        <f>1+2.5+0.8+6+1.4+0.1+11.2+0.5+6.3-0.2+32.4+6.9+2.4+3.4+18.4+48+143.7+198.6+32.7+71.3+22.6+9.9+48+1.6+5.4+15.8+0.4+0.8+1.6</f>
        <v>693.4999999999999</v>
      </c>
      <c r="E34" s="1">
        <f>D34/D31*100</f>
        <v>3.1252675742786202</v>
      </c>
      <c r="F34" s="1">
        <f t="shared" si="3"/>
        <v>77.08981769675411</v>
      </c>
      <c r="G34" s="1">
        <f t="shared" si="0"/>
        <v>40.01269328409877</v>
      </c>
      <c r="H34" s="1">
        <f t="shared" si="4"/>
        <v>206.10000000000014</v>
      </c>
      <c r="I34" s="1">
        <f t="shared" si="1"/>
        <v>1039.7000000000003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0.9342003866589158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0.0811172549920911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4498.199999999999</v>
      </c>
      <c r="C37" s="52">
        <f>C31-C32-C34-C35-C33-C36</f>
        <v>6837.100000000003</v>
      </c>
      <c r="D37" s="52">
        <f>D31-D32-D34-D35-D33-D36</f>
        <v>3971.3999999999933</v>
      </c>
      <c r="E37" s="1">
        <f>D37/D31*100</f>
        <v>17.897170359755002</v>
      </c>
      <c r="F37" s="1">
        <f t="shared" si="3"/>
        <v>88.28864879285034</v>
      </c>
      <c r="G37" s="1">
        <f t="shared" si="0"/>
        <v>58.0860306270201</v>
      </c>
      <c r="H37" s="1">
        <f>B37-D37</f>
        <v>526.8000000000056</v>
      </c>
      <c r="I37" s="1">
        <f t="shared" si="1"/>
        <v>2865.70000000001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0.08482887691975693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</f>
        <v>3202.2</v>
      </c>
      <c r="E43" s="3">
        <f>D43/D134*100</f>
        <v>0.8836663294484243</v>
      </c>
      <c r="F43" s="3">
        <f>D43/B43*100</f>
        <v>90.12919023895971</v>
      </c>
      <c r="G43" s="3">
        <f aca="true" t="shared" si="5" ref="G43:G73">D43/C43*100</f>
        <v>52.45037017624319</v>
      </c>
      <c r="H43" s="3">
        <f>B43-D43</f>
        <v>350.7000000000003</v>
      </c>
      <c r="I43" s="3">
        <f aca="true" t="shared" si="6" ref="I43:I74">C43-D43</f>
        <v>2903.000000000001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88.85766035850352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</f>
        <v>0.3</v>
      </c>
      <c r="E45" s="1">
        <f>D45/D43*100</f>
        <v>0.00936855911560802</v>
      </c>
      <c r="F45" s="1">
        <f t="shared" si="7"/>
        <v>37.49999999999999</v>
      </c>
      <c r="G45" s="1">
        <f t="shared" si="5"/>
        <v>30</v>
      </c>
      <c r="H45" s="1">
        <f t="shared" si="8"/>
        <v>0.5</v>
      </c>
      <c r="I45" s="1">
        <f t="shared" si="6"/>
        <v>0.7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0.6401848728998812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6.145774779838861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139.20000000000016</v>
      </c>
      <c r="E48" s="1">
        <f>D48/D43*100</f>
        <v>4.347011429642126</v>
      </c>
      <c r="F48" s="1">
        <f t="shared" si="7"/>
        <v>62.393545495293665</v>
      </c>
      <c r="G48" s="1">
        <f t="shared" si="5"/>
        <v>42.36153377967136</v>
      </c>
      <c r="H48" s="1">
        <f t="shared" si="8"/>
        <v>83.89999999999984</v>
      </c>
      <c r="I48" s="1">
        <f t="shared" si="6"/>
        <v>189.39999999999998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</f>
        <v>6556.900000000001</v>
      </c>
      <c r="E49" s="3">
        <f>D49/D134*100</f>
        <v>1.8094159501468907</v>
      </c>
      <c r="F49" s="3">
        <f>D49/B49*100</f>
        <v>88.23592738625507</v>
      </c>
      <c r="G49" s="3">
        <f t="shared" si="5"/>
        <v>54.009818619133135</v>
      </c>
      <c r="H49" s="3">
        <f>B49-D49</f>
        <v>874.1999999999998</v>
      </c>
      <c r="I49" s="3">
        <f t="shared" si="6"/>
        <v>5583.299999999998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</f>
        <v>4359.9</v>
      </c>
      <c r="E50" s="1">
        <f>D50/D49*100</f>
        <v>66.49331238847626</v>
      </c>
      <c r="F50" s="1">
        <f t="shared" si="7"/>
        <v>93.58418476860993</v>
      </c>
      <c r="G50" s="1">
        <f t="shared" si="5"/>
        <v>58.193296939442874</v>
      </c>
      <c r="H50" s="1">
        <f t="shared" si="8"/>
        <v>298.90000000000055</v>
      </c>
      <c r="I50" s="1">
        <f t="shared" si="6"/>
        <v>3132.2000000000007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1.4793576232670926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3.4681023044426467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1872.600000000001</v>
      </c>
      <c r="E54" s="1">
        <f>D54/D49*100</f>
        <v>28.559227683814008</v>
      </c>
      <c r="F54" s="1">
        <f t="shared" si="7"/>
        <v>79.18305213751114</v>
      </c>
      <c r="G54" s="1">
        <f t="shared" si="5"/>
        <v>49.54885825417411</v>
      </c>
      <c r="H54" s="1">
        <f t="shared" si="8"/>
        <v>492.29999999999905</v>
      </c>
      <c r="I54" s="1">
        <f>C54-D54</f>
        <v>1906.6999999999973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</f>
        <v>1958.4</v>
      </c>
      <c r="E56" s="3">
        <f>D56/D134*100</f>
        <v>0.5404322464529993</v>
      </c>
      <c r="F56" s="3">
        <f>D56/B56*100</f>
        <v>83.25114776398573</v>
      </c>
      <c r="G56" s="3">
        <f t="shared" si="5"/>
        <v>64.87345965284219</v>
      </c>
      <c r="H56" s="3">
        <f>B56-D56</f>
        <v>394</v>
      </c>
      <c r="I56" s="3">
        <f t="shared" si="6"/>
        <v>1060.4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</f>
        <v>1170.7</v>
      </c>
      <c r="E57" s="1">
        <f>D57/D56*100</f>
        <v>59.77839052287581</v>
      </c>
      <c r="F57" s="1">
        <f t="shared" si="7"/>
        <v>92.03616352201259</v>
      </c>
      <c r="G57" s="1">
        <f t="shared" si="5"/>
        <v>68.78378378378379</v>
      </c>
      <c r="H57" s="1">
        <f t="shared" si="8"/>
        <v>101.29999999999995</v>
      </c>
      <c r="I57" s="1">
        <f t="shared" si="6"/>
        <v>531.3</v>
      </c>
    </row>
    <row r="58" spans="1:9" ht="18">
      <c r="A58" s="31" t="s">
        <v>1</v>
      </c>
      <c r="B58" s="52">
        <v>126</v>
      </c>
      <c r="C58" s="53">
        <v>188.9</v>
      </c>
      <c r="D58" s="54">
        <f>33+49</f>
        <v>82</v>
      </c>
      <c r="E58" s="1">
        <f>D58/D56*100</f>
        <v>4.187091503267974</v>
      </c>
      <c r="F58" s="1">
        <f t="shared" si="7"/>
        <v>65.07936507936508</v>
      </c>
      <c r="G58" s="1">
        <f t="shared" si="5"/>
        <v>43.409211222869246</v>
      </c>
      <c r="H58" s="1">
        <f t="shared" si="8"/>
        <v>44</v>
      </c>
      <c r="I58" s="1">
        <f t="shared" si="6"/>
        <v>106.9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6.449142156862744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25.275735294117645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84.40000000000009</v>
      </c>
      <c r="E61" s="1">
        <f>D61/D56*100</f>
        <v>4.309640522875821</v>
      </c>
      <c r="F61" s="1">
        <f t="shared" si="7"/>
        <v>91.54013015184387</v>
      </c>
      <c r="G61" s="1">
        <f t="shared" si="5"/>
        <v>75.83108715184193</v>
      </c>
      <c r="H61" s="1">
        <f t="shared" si="8"/>
        <v>7.7999999999999545</v>
      </c>
      <c r="I61" s="1">
        <f t="shared" si="6"/>
        <v>26.89999999999995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0.000386338411475796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</f>
        <v>24011.800000000007</v>
      </c>
      <c r="E87" s="3">
        <f>D87/D134*100</f>
        <v>6.626200477624658</v>
      </c>
      <c r="F87" s="3">
        <f aca="true" t="shared" si="11" ref="F87:F92">D87/B87*100</f>
        <v>86.68832809848733</v>
      </c>
      <c r="G87" s="3">
        <f t="shared" si="9"/>
        <v>53.40346507128084</v>
      </c>
      <c r="H87" s="3">
        <f aca="true" t="shared" si="12" ref="H87:H92">B87-D87</f>
        <v>3687.1999999999935</v>
      </c>
      <c r="I87" s="3">
        <f t="shared" si="10"/>
        <v>20951.199999999993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</f>
        <v>20222.2</v>
      </c>
      <c r="E88" s="1">
        <f>D88/D87*100</f>
        <v>84.21775960152922</v>
      </c>
      <c r="F88" s="1">
        <f t="shared" si="11"/>
        <v>89.25916771129435</v>
      </c>
      <c r="G88" s="1">
        <f t="shared" si="9"/>
        <v>53.19909608205765</v>
      </c>
      <c r="H88" s="1">
        <f t="shared" si="12"/>
        <v>2433.399999999998</v>
      </c>
      <c r="I88" s="1">
        <f t="shared" si="10"/>
        <v>17790.100000000002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125+55.5+51.3+1.7-0.1+10.4+5.3+280.6+162.7+2.2+25.3+117.8+56.8+64.4+1.4+31+7.8+37.2+1.9+36.4+8.8+1</f>
        <v>1084.4</v>
      </c>
      <c r="E89" s="1">
        <f>D89/D87*100</f>
        <v>4.516112911152017</v>
      </c>
      <c r="F89" s="1">
        <f t="shared" si="11"/>
        <v>83.10215342171814</v>
      </c>
      <c r="G89" s="1">
        <f t="shared" si="9"/>
        <v>56.54985398414686</v>
      </c>
      <c r="H89" s="1">
        <f t="shared" si="12"/>
        <v>220.5</v>
      </c>
      <c r="I89" s="1">
        <f t="shared" si="10"/>
        <v>833.1999999999998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2705.2000000000057</v>
      </c>
      <c r="E91" s="1">
        <f>D91/D87*100</f>
        <v>11.266127487318755</v>
      </c>
      <c r="F91" s="1">
        <f t="shared" si="11"/>
        <v>72.36057242209455</v>
      </c>
      <c r="G91" s="1">
        <f>D91/C91*100</f>
        <v>53.7481870020466</v>
      </c>
      <c r="H91" s="1">
        <f t="shared" si="12"/>
        <v>1033.2999999999956</v>
      </c>
      <c r="I91" s="1">
        <f>C91-D91</f>
        <v>2327.899999999991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</f>
        <v>18822.700000000004</v>
      </c>
      <c r="E92" s="3">
        <f>D92/D134*100</f>
        <v>5.19423715548962</v>
      </c>
      <c r="F92" s="3">
        <f t="shared" si="11"/>
        <v>67.98119047533058</v>
      </c>
      <c r="G92" s="3">
        <f>D92/C92*100</f>
        <v>43.49112972915522</v>
      </c>
      <c r="H92" s="3">
        <f t="shared" si="12"/>
        <v>8865.399999999994</v>
      </c>
      <c r="I92" s="3">
        <f>C92-D92</f>
        <v>24456.699999999997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111.6+19.4+112.6-0.1+0.9+99.9+111.6+6.9+7.2+47.9+73.3+25.9+28.7+425.6+10.7+10.8+95.5+241.7+128.5+184.1+105.5+17.7+1.5+12.7+140+2.5+123.7+119.6+27+29.2+112.9+89.4+83.4+25.6+9.6+151.6+27.2+186.9+4.9+4+23.9+115.6+3.9+14.3+5.6+19.1+99.9</f>
        <v>3299.9</v>
      </c>
      <c r="E98" s="27">
        <f>D98/D134*100</f>
        <v>0.910627231449271</v>
      </c>
      <c r="F98" s="27">
        <f>D98/B98*100</f>
        <v>84.96794294100987</v>
      </c>
      <c r="G98" s="27">
        <f aca="true" t="shared" si="13" ref="G98:G111">D98/C98*100</f>
        <v>53.536779259547686</v>
      </c>
      <c r="H98" s="27">
        <f>B98-D98</f>
        <v>583.7999999999997</v>
      </c>
      <c r="I98" s="27">
        <f aca="true" t="shared" si="14" ref="I98:I132">C98-D98</f>
        <v>2863.9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0.4606200187884481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111.4+112.6+0.9+99.8+111.4+47.6+73.3-0.9+24.7+28.7+415.6+4.4+7.7+94.7+205.4+127.9+182.3+101.7+1.5+137.1+2.5+115.1+119.6+27+29+84.6-0.1+88.5+83.4+12.5+9.5+150.1+22.5+186.2+4.9+4+114.4+3.8+14.2+19.1+99.9</f>
        <v>3078.5000000000005</v>
      </c>
      <c r="E100" s="1">
        <f>D100/D98*100</f>
        <v>93.29070577896302</v>
      </c>
      <c r="F100" s="1">
        <f aca="true" t="shared" si="15" ref="F100:F132">D100/B100*100</f>
        <v>85.7043429844098</v>
      </c>
      <c r="G100" s="1">
        <f t="shared" si="13"/>
        <v>54.85273417315539</v>
      </c>
      <c r="H100" s="1">
        <f>B100-D100</f>
        <v>513.4999999999995</v>
      </c>
      <c r="I100" s="1">
        <f t="shared" si="14"/>
        <v>2533.8000000000006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206.19999999999982</v>
      </c>
      <c r="E101" s="100">
        <f>D101/D98*100</f>
        <v>6.248674202248547</v>
      </c>
      <c r="F101" s="100">
        <f t="shared" si="15"/>
        <v>74.57504520795653</v>
      </c>
      <c r="G101" s="100">
        <f t="shared" si="13"/>
        <v>38.44862949841508</v>
      </c>
      <c r="H101" s="100">
        <f>B101-D101</f>
        <v>70.30000000000018</v>
      </c>
      <c r="I101" s="100">
        <f t="shared" si="14"/>
        <v>330.09999999999945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6986.700000000001</v>
      </c>
      <c r="E102" s="98">
        <f>D102/D134*100</f>
        <v>1.9280218424699604</v>
      </c>
      <c r="F102" s="98">
        <f>D102/B102*100</f>
        <v>70.54493684306185</v>
      </c>
      <c r="G102" s="98">
        <f t="shared" si="13"/>
        <v>41.446384927508724</v>
      </c>
      <c r="H102" s="98">
        <f>B102-D102</f>
        <v>2917.199999999997</v>
      </c>
      <c r="I102" s="98">
        <f t="shared" si="14"/>
        <v>9870.5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6.4107518570999185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0.47089469992986666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149.7+2.5+4.1+81.3+2.1+67.3+8+8.2+93.7+3.3+1.1+74.6</f>
        <v>495.9</v>
      </c>
      <c r="E109" s="6">
        <f>D109/D102*100</f>
        <v>7.097771480097899</v>
      </c>
      <c r="F109" s="6">
        <f t="shared" si="15"/>
        <v>79.61149462192968</v>
      </c>
      <c r="G109" s="6">
        <f t="shared" si="13"/>
        <v>47.22857142857143</v>
      </c>
      <c r="H109" s="6">
        <f t="shared" si="16"/>
        <v>127</v>
      </c>
      <c r="I109" s="6">
        <f t="shared" si="14"/>
        <v>554.1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0.3277656118052871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1.0720368700531009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</f>
        <v>93.7</v>
      </c>
      <c r="E113" s="6">
        <f>D113/D102*100</f>
        <v>1.3411195557273103</v>
      </c>
      <c r="F113" s="6">
        <f t="shared" si="15"/>
        <v>82.4098504837291</v>
      </c>
      <c r="G113" s="6">
        <f t="shared" si="17"/>
        <v>61.08213820078227</v>
      </c>
      <c r="H113" s="6">
        <f t="shared" si="16"/>
        <v>20</v>
      </c>
      <c r="I113" s="6">
        <f t="shared" si="14"/>
        <v>59.7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0.2848268853679133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196.6+25+11.8+12.7+6.1+3.1+261.8+113.5+10.8</f>
        <v>641.4</v>
      </c>
      <c r="E117" s="21">
        <f>D117/D102*100</f>
        <v>9.180299712310532</v>
      </c>
      <c r="F117" s="6">
        <f t="shared" si="15"/>
        <v>39.485348436345724</v>
      </c>
      <c r="G117" s="6">
        <f t="shared" si="17"/>
        <v>37.72719251808717</v>
      </c>
      <c r="H117" s="6">
        <f t="shared" si="16"/>
        <v>983.0000000000001</v>
      </c>
      <c r="I117" s="6">
        <f t="shared" si="14"/>
        <v>1058.6999999999998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0.06297679877481499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16.8+4.6+2.6+2.5+4.9+4.9+7.6</f>
        <v>43.9</v>
      </c>
      <c r="E120" s="21">
        <f>D120/D102*100</f>
        <v>0.6283366968669042</v>
      </c>
      <c r="F120" s="6">
        <f t="shared" si="15"/>
        <v>87.8</v>
      </c>
      <c r="G120" s="6">
        <f t="shared" si="17"/>
        <v>87.8</v>
      </c>
      <c r="H120" s="6">
        <f t="shared" si="16"/>
        <v>6.100000000000001</v>
      </c>
      <c r="I120" s="6">
        <f t="shared" si="14"/>
        <v>6.100000000000001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0.40076144674882275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1.1722272317403062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0.24188815893053947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</f>
        <v>453.5000000000001</v>
      </c>
      <c r="E126" s="21">
        <f>D126/D102*100</f>
        <v>6.490904146449685</v>
      </c>
      <c r="F126" s="6">
        <f t="shared" si="15"/>
        <v>88.88671109368877</v>
      </c>
      <c r="G126" s="6">
        <f t="shared" si="17"/>
        <v>52.234508177839224</v>
      </c>
      <c r="H126" s="6">
        <f t="shared" si="16"/>
        <v>56.699999999999875</v>
      </c>
      <c r="I126" s="6">
        <f t="shared" si="14"/>
        <v>414.69999999999993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</f>
        <v>397.6</v>
      </c>
      <c r="E127" s="1">
        <f>D127/D126*100</f>
        <v>87.67364939360527</v>
      </c>
      <c r="F127" s="1">
        <f>D127/B127*100</f>
        <v>91.19266055045873</v>
      </c>
      <c r="G127" s="1">
        <f t="shared" si="17"/>
        <v>53.219113907107484</v>
      </c>
      <c r="H127" s="1">
        <f t="shared" si="16"/>
        <v>38.39999999999998</v>
      </c>
      <c r="I127" s="1">
        <f t="shared" si="14"/>
        <v>349.5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2.381477398015435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59.94246210657391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90+165.6+35+30+20</f>
        <v>340.6</v>
      </c>
      <c r="E130" s="21">
        <f>D130/D102*100</f>
        <v>4.874976741523179</v>
      </c>
      <c r="F130" s="119">
        <f>D130/B130*100</f>
        <v>71.58469945355192</v>
      </c>
      <c r="G130" s="6">
        <f t="shared" si="17"/>
        <v>71.58469945355192</v>
      </c>
      <c r="H130" s="6">
        <f t="shared" si="16"/>
        <v>135.2</v>
      </c>
      <c r="I130" s="6">
        <f t="shared" si="14"/>
        <v>135.2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10595.400000000001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362376.60000000015</v>
      </c>
      <c r="E134" s="40">
        <v>100</v>
      </c>
      <c r="F134" s="3">
        <f>D134/B134*100</f>
        <v>89.35735485150043</v>
      </c>
      <c r="G134" s="3">
        <f aca="true" t="shared" si="18" ref="G134:G140">D134/C134*100</f>
        <v>58.05829563866569</v>
      </c>
      <c r="H134" s="3">
        <f aca="true" t="shared" si="19" ref="H134:H140">B134-D134</f>
        <v>43159.799999999814</v>
      </c>
      <c r="I134" s="3">
        <f aca="true" t="shared" si="20" ref="I134:I140">C134-D134</f>
        <v>261783.29999999987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288321.5</v>
      </c>
      <c r="C135" s="70">
        <f>C7+C18+C32+C50+C57+C88+C110+C114+C44+C127</f>
        <v>430257.9</v>
      </c>
      <c r="D135" s="70">
        <f>D7+D18+D32+D50+D57+D88+D110+D114+D44+D127</f>
        <v>268862.49999999994</v>
      </c>
      <c r="E135" s="6">
        <f>D135/D134*100</f>
        <v>74.19422225386512</v>
      </c>
      <c r="F135" s="6">
        <f aca="true" t="shared" si="21" ref="F135:F146">D135/B135*100</f>
        <v>93.25093688816128</v>
      </c>
      <c r="G135" s="6">
        <f t="shared" si="18"/>
        <v>62.48868411248228</v>
      </c>
      <c r="H135" s="6">
        <f t="shared" si="19"/>
        <v>19459.00000000006</v>
      </c>
      <c r="I135" s="20">
        <f t="shared" si="20"/>
        <v>161395.40000000008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35369.99999999999</v>
      </c>
      <c r="C136" s="71">
        <f>C10+C21+C34+C53+C59+C89+C47+C128+C104+C107</f>
        <v>64923.7</v>
      </c>
      <c r="D136" s="71">
        <f>D10+D21+D34+D53+D59+D89+D47+D128+D104+D107</f>
        <v>32995.7</v>
      </c>
      <c r="E136" s="6">
        <f>D136/D134*100</f>
        <v>9.105361659665657</v>
      </c>
      <c r="F136" s="6">
        <f t="shared" si="21"/>
        <v>93.28724908114222</v>
      </c>
      <c r="G136" s="6">
        <f t="shared" si="18"/>
        <v>50.82227291420545</v>
      </c>
      <c r="H136" s="6">
        <f t="shared" si="19"/>
        <v>2374.2999999999956</v>
      </c>
      <c r="I136" s="20">
        <f t="shared" si="20"/>
        <v>31928</v>
      </c>
      <c r="K136" s="49"/>
      <c r="L136" s="106"/>
    </row>
    <row r="137" spans="1:12" ht="18.75">
      <c r="A137" s="25" t="s">
        <v>1</v>
      </c>
      <c r="B137" s="70">
        <f>B20+B9+B52+B46+B58+B33+B99</f>
        <v>12089.1</v>
      </c>
      <c r="C137" s="70">
        <f>C20+C9+C52+C46+C58+C33+C99</f>
        <v>20504.5</v>
      </c>
      <c r="D137" s="70">
        <f>D20+D9+D52+D46+D58+D33+D99</f>
        <v>11213.300000000003</v>
      </c>
      <c r="E137" s="6">
        <f>D137/D134*100</f>
        <v>3.094377506715389</v>
      </c>
      <c r="F137" s="6">
        <f t="shared" si="21"/>
        <v>92.75545739550506</v>
      </c>
      <c r="G137" s="6">
        <f t="shared" si="18"/>
        <v>54.68701992245606</v>
      </c>
      <c r="H137" s="6">
        <f t="shared" si="19"/>
        <v>875.7999999999975</v>
      </c>
      <c r="I137" s="20">
        <f t="shared" si="20"/>
        <v>9291.199999999997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5430.099999999999</v>
      </c>
      <c r="C138" s="70">
        <f>C11+C22+C100+C60+C36+C90</f>
        <v>8036.500000000001</v>
      </c>
      <c r="D138" s="70">
        <f>D11+D22+D100+D60+D36+D90</f>
        <v>4600.5</v>
      </c>
      <c r="E138" s="6">
        <f>D138/D134*100</f>
        <v>1.2695356157102855</v>
      </c>
      <c r="F138" s="6">
        <f t="shared" si="21"/>
        <v>84.72219664462902</v>
      </c>
      <c r="G138" s="6">
        <f t="shared" si="18"/>
        <v>57.24506937099483</v>
      </c>
      <c r="H138" s="6">
        <f t="shared" si="19"/>
        <v>829.5999999999995</v>
      </c>
      <c r="I138" s="20">
        <f t="shared" si="20"/>
        <v>3436.000000000001</v>
      </c>
      <c r="K138" s="49"/>
      <c r="L138" s="106"/>
    </row>
    <row r="139" spans="1:12" ht="18.75">
      <c r="A139" s="25" t="s">
        <v>2</v>
      </c>
      <c r="B139" s="70">
        <f>B8+B19+B45+B51</f>
        <v>4628.7</v>
      </c>
      <c r="C139" s="70">
        <f>C8+C19+C45+C51</f>
        <v>7873.900000000001</v>
      </c>
      <c r="D139" s="70">
        <f>D8+D19+D45+D51</f>
        <v>2402.899999999999</v>
      </c>
      <c r="E139" s="6">
        <f>D139/D134*100</f>
        <v>0.6630946920965642</v>
      </c>
      <c r="F139" s="6">
        <f t="shared" si="21"/>
        <v>51.913064143279954</v>
      </c>
      <c r="G139" s="6">
        <f t="shared" si="18"/>
        <v>30.517278603995468</v>
      </c>
      <c r="H139" s="6">
        <f t="shared" si="19"/>
        <v>2225.8000000000006</v>
      </c>
      <c r="I139" s="20">
        <f t="shared" si="20"/>
        <v>5471.000000000002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59696.99999999996</v>
      </c>
      <c r="C140" s="70">
        <f>C134-C135-C136-C137-C138-C139</f>
        <v>92563.40000000001</v>
      </c>
      <c r="D140" s="70">
        <f>D134-D135-D136-D137-D138-D139</f>
        <v>42301.70000000021</v>
      </c>
      <c r="E140" s="6">
        <f>D140/D134*100</f>
        <v>11.673408271946972</v>
      </c>
      <c r="F140" s="6">
        <f t="shared" si="21"/>
        <v>70.86067976615278</v>
      </c>
      <c r="G140" s="46">
        <f t="shared" si="18"/>
        <v>45.700244373046154</v>
      </c>
      <c r="H140" s="6">
        <f t="shared" si="19"/>
        <v>17395.299999999756</v>
      </c>
      <c r="I140" s="6">
        <f t="shared" si="20"/>
        <v>50261.6999999998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</f>
        <v>41438.799999999996</v>
      </c>
      <c r="C142" s="77">
        <v>77971.6</v>
      </c>
      <c r="D142" s="77">
        <f>1285.7+343.1+251.2+535+4+1250.9+3+47.1-1+182.9+10.6+2492.6+31+22.3+70.1+288.5+61.4+28+67+8.2</f>
        <v>6981.6</v>
      </c>
      <c r="E142" s="16"/>
      <c r="F142" s="6">
        <f t="shared" si="21"/>
        <v>16.847978223307628</v>
      </c>
      <c r="G142" s="6">
        <f aca="true" t="shared" si="22" ref="G142:G151">D142/C142*100</f>
        <v>8.954029415838587</v>
      </c>
      <c r="H142" s="6">
        <f>B142-D142</f>
        <v>34457.2</v>
      </c>
      <c r="I142" s="6">
        <f aca="true" t="shared" si="23" ref="I142:I151">C142-D142</f>
        <v>70990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2921.3+155.4+1707.9+56.8+14.6+990.8-990.8+14.7+990.8+400.1+597.2</f>
        <v>6858.800000000001</v>
      </c>
      <c r="E143" s="6"/>
      <c r="F143" s="6">
        <f t="shared" si="21"/>
        <v>39.21734556183245</v>
      </c>
      <c r="G143" s="6">
        <f t="shared" si="22"/>
        <v>29.168757601789565</v>
      </c>
      <c r="H143" s="6">
        <f aca="true" t="shared" si="24" ref="H143:H150">B143-D143</f>
        <v>10630.4</v>
      </c>
      <c r="I143" s="6">
        <f t="shared" si="23"/>
        <v>16655.4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12373.9+5.2+226.7+32.3+504.2+352+56.1+74.8+164.6</f>
        <v>13789.800000000001</v>
      </c>
      <c r="E144" s="6"/>
      <c r="F144" s="6">
        <f t="shared" si="21"/>
        <v>27.38282700514106</v>
      </c>
      <c r="G144" s="6">
        <f t="shared" si="22"/>
        <v>13.380270073849685</v>
      </c>
      <c r="H144" s="6">
        <f t="shared" si="24"/>
        <v>36569.5</v>
      </c>
      <c r="I144" s="6">
        <f t="shared" si="23"/>
        <v>89270.9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1079.6+99+23+18.9+98+142.5+46.8+99.4+162.7+67+248.3+33.5+121.9+230+22.3+285.4+115.2+35.8+49.4+183.7+191.3</f>
        <v>3353.7000000000007</v>
      </c>
      <c r="E146" s="21"/>
      <c r="F146" s="6">
        <f t="shared" si="21"/>
        <v>26.382366129374844</v>
      </c>
      <c r="G146" s="6">
        <f t="shared" si="22"/>
        <v>17.227261986705983</v>
      </c>
      <c r="H146" s="6">
        <f t="shared" si="24"/>
        <v>9358.199999999999</v>
      </c>
      <c r="I146" s="6">
        <f t="shared" si="23"/>
        <v>16113.7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95.1+9.9+65+49.9+275.1+44.8+19.5+19.1+33.5+61.7+72.9+34.3+99.3+27.3</f>
        <v>907.3999999999999</v>
      </c>
      <c r="E150" s="26"/>
      <c r="F150" s="6">
        <f>D150/B150*100</f>
        <v>13.427446802213735</v>
      </c>
      <c r="G150" s="6">
        <f t="shared" si="22"/>
        <v>10.234257807653698</v>
      </c>
      <c r="H150" s="6">
        <f t="shared" si="24"/>
        <v>5850.400000000001</v>
      </c>
      <c r="I150" s="6">
        <f t="shared" si="23"/>
        <v>7958.9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402025.7000000001</v>
      </c>
      <c r="E151" s="27"/>
      <c r="F151" s="3">
        <f>D151/B151*100</f>
        <v>74.05209250099193</v>
      </c>
      <c r="G151" s="3">
        <f t="shared" si="22"/>
        <v>46.405232605787376</v>
      </c>
      <c r="H151" s="3">
        <f>B151-D151</f>
        <v>140870.0999999998</v>
      </c>
      <c r="I151" s="3">
        <f t="shared" si="23"/>
        <v>464311.29999999976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362376.60000000015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362376.60000000015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2014-07-14T14:08:38Z</cp:lastPrinted>
  <dcterms:created xsi:type="dcterms:W3CDTF">2000-06-20T04:48:00Z</dcterms:created>
  <dcterms:modified xsi:type="dcterms:W3CDTF">2014-07-23T05:06:11Z</dcterms:modified>
  <cp:category/>
  <cp:version/>
  <cp:contentType/>
  <cp:contentStatus/>
</cp:coreProperties>
</file>